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Hoja1!$B$1:$K$49</definedName>
  </definedNames>
  <calcPr calcId="144525"/>
</workbook>
</file>

<file path=xl/calcChain.xml><?xml version="1.0" encoding="utf-8"?>
<calcChain xmlns="http://schemas.openxmlformats.org/spreadsheetml/2006/main">
  <c r="F45" i="1" l="1"/>
  <c r="K45" i="1" s="1"/>
  <c r="K44" i="1" s="1"/>
  <c r="J44" i="1"/>
  <c r="I44" i="1"/>
  <c r="H44" i="1"/>
  <c r="G44" i="1"/>
  <c r="F44" i="1"/>
  <c r="E44" i="1"/>
  <c r="D44" i="1"/>
  <c r="F43" i="1"/>
  <c r="K43" i="1" s="1"/>
  <c r="K42" i="1" s="1"/>
  <c r="J42" i="1"/>
  <c r="I42" i="1"/>
  <c r="H42" i="1"/>
  <c r="G42" i="1"/>
  <c r="F42" i="1"/>
  <c r="E42" i="1"/>
  <c r="D42" i="1"/>
  <c r="F41" i="1"/>
  <c r="K41" i="1" s="1"/>
  <c r="F40" i="1"/>
  <c r="K40" i="1" s="1"/>
  <c r="F39" i="1"/>
  <c r="K39" i="1" s="1"/>
  <c r="F38" i="1"/>
  <c r="K38" i="1" s="1"/>
  <c r="K37" i="1" s="1"/>
  <c r="J37" i="1"/>
  <c r="I37" i="1"/>
  <c r="H37" i="1"/>
  <c r="G37" i="1"/>
  <c r="F37" i="1"/>
  <c r="E37" i="1"/>
  <c r="D37" i="1"/>
  <c r="F36" i="1"/>
  <c r="K36" i="1" s="1"/>
  <c r="K35" i="1" s="1"/>
  <c r="J35" i="1"/>
  <c r="I35" i="1"/>
  <c r="H35" i="1"/>
  <c r="G35" i="1"/>
  <c r="E35" i="1"/>
  <c r="D35" i="1"/>
  <c r="F35" i="1" s="1"/>
  <c r="F34" i="1"/>
  <c r="K34" i="1" s="1"/>
  <c r="F33" i="1"/>
  <c r="K33" i="1" s="1"/>
  <c r="F32" i="1"/>
  <c r="K32" i="1" s="1"/>
  <c r="F31" i="1"/>
  <c r="K31" i="1" s="1"/>
  <c r="F30" i="1"/>
  <c r="K30" i="1" s="1"/>
  <c r="F29" i="1"/>
  <c r="K29" i="1" s="1"/>
  <c r="F28" i="1"/>
  <c r="K28" i="1" s="1"/>
  <c r="F27" i="1"/>
  <c r="K27" i="1" s="1"/>
  <c r="F26" i="1"/>
  <c r="K26" i="1" s="1"/>
  <c r="J25" i="1"/>
  <c r="I25" i="1"/>
  <c r="H25" i="1"/>
  <c r="G25" i="1"/>
  <c r="E25" i="1"/>
  <c r="D25" i="1"/>
  <c r="F25" i="1" s="1"/>
  <c r="K25" i="1" s="1"/>
  <c r="F24" i="1"/>
  <c r="K24" i="1" s="1"/>
  <c r="F23" i="1"/>
  <c r="K23" i="1" s="1"/>
  <c r="F22" i="1"/>
  <c r="K22" i="1" s="1"/>
  <c r="F21" i="1"/>
  <c r="K21" i="1" s="1"/>
  <c r="F20" i="1"/>
  <c r="K20" i="1" s="1"/>
  <c r="F19" i="1"/>
  <c r="K19" i="1" s="1"/>
  <c r="F18" i="1"/>
  <c r="K18" i="1" s="1"/>
  <c r="F17" i="1"/>
  <c r="K17" i="1" s="1"/>
  <c r="J16" i="1"/>
  <c r="I16" i="1"/>
  <c r="H16" i="1"/>
  <c r="G16" i="1"/>
  <c r="E16" i="1"/>
  <c r="D16" i="1"/>
  <c r="F16" i="1" s="1"/>
  <c r="K16" i="1" s="1"/>
  <c r="F15" i="1"/>
  <c r="K15" i="1" s="1"/>
  <c r="F14" i="1"/>
  <c r="K14" i="1" s="1"/>
  <c r="F13" i="1"/>
  <c r="K13" i="1" s="1"/>
  <c r="F12" i="1"/>
  <c r="K12" i="1" s="1"/>
  <c r="F11" i="1"/>
  <c r="K11" i="1" s="1"/>
  <c r="J10" i="1"/>
  <c r="J46" i="1" s="1"/>
  <c r="I10" i="1"/>
  <c r="I46" i="1" s="1"/>
  <c r="H10" i="1"/>
  <c r="H46" i="1" s="1"/>
  <c r="G10" i="1"/>
  <c r="G46" i="1" s="1"/>
  <c r="E10" i="1"/>
  <c r="E46" i="1" s="1"/>
  <c r="D10" i="1"/>
  <c r="D46" i="1" s="1"/>
  <c r="F10" i="1" l="1"/>
  <c r="K10" i="1" l="1"/>
  <c r="K46" i="1" s="1"/>
  <c r="F46" i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<sst xmlns="http://schemas.openxmlformats.org/spreadsheetml/2006/main" count="55" uniqueCount="55">
  <si>
    <t>ESTADO ANALÍTICO DEL EJERCICIO DEL PRESUPUESTO DE EGRESOS</t>
  </si>
  <si>
    <t>CLASIFICACIÓN POR OBJETO DEL GASTO (CAPÍTULO Y CONCEPTO)</t>
  </si>
  <si>
    <t>DEL 01 DE ENERO AL 30 DE JUNIO DE 2017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</si>
  <si>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</si>
  <si>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</si>
  <si>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</si>
  <si>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</si>
  <si>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</si>
  <si>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</si>
  <si>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</si>
  <si>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</si>
  <si>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</si>
  <si>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</si>
  <si>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</si>
  <si>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</si>
  <si>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</si>
  <si>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</si>
  <si>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</si>
  <si>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</si>
  <si>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</si>
  <si>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</si>
  <si>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</si>
  <si>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</si>
  <si>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</si>
  <si>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</t>
  </si>
  <si>
    <t>Alimentos y utensilios</t>
  </si>
  <si>
    <t>Materias primas y materiales de producción y comer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</si>
  <si>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</si>
  <si>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</si>
  <si>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</si>
  <si>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</si>
  <si>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</si>
  <si>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</si>
  <si>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</si>
  <si>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</si>
  <si>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</si>
  <si>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</si>
  <si>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</si>
  <si>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</si>
  <si>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</si>
  <si>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</si>
  <si>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</si>
  <si>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</si>
  <si>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Ayudas sociales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</si>
  <si>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</si>
  <si>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</si>
  <si>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</si>
  <si>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</si>
  <si>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</si>
  <si>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 xml:space="preserve">Inversión Pública </t>
  </si>
  <si>
    <t>Obra Pública en bienes propios</t>
  </si>
  <si>
    <t>Inversiones financieras y otras provisiones</t>
  </si>
  <si>
    <t>Provisiones para contingencias y otras erogaciones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</si>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</sst>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3" fontId="5" fillId="0" borderId="5" xfId="1" applyFont="1" applyFill="1" applyBorder="1" applyAlignment="1">
      <alignment horizontal="right" vertical="center" wrapText="1"/>
    </xf>
    <xf numFmtId="43" fontId="5" fillId="0" borderId="4" xfId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" fontId="3" fillId="0" borderId="7" xfId="0" applyNumberFormat="1" applyFont="1" applyFill="1" applyBorder="1"/>
    <xf numFmtId="43" fontId="3" fillId="0" borderId="7" xfId="1" applyFont="1" applyFill="1" applyBorder="1"/>
    <xf numFmtId="4" fontId="3" fillId="0" borderId="0" xfId="0" applyNumberFormat="1" applyFont="1"/>
    <xf numFmtId="4" fontId="3" fillId="0" borderId="0" xfId="0" applyNumberFormat="1" applyFont="1" applyFill="1" applyBorder="1"/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3" fontId="5" fillId="0" borderId="7" xfId="1" applyFont="1" applyFill="1" applyBorder="1" applyAlignment="1">
      <alignment horizontal="right" vertical="center" wrapText="1"/>
    </xf>
    <xf numFmtId="43" fontId="5" fillId="0" borderId="0" xfId="1" applyFont="1" applyFill="1" applyBorder="1" applyAlignment="1">
      <alignment horizontal="right" vertical="center" wrapText="1"/>
    </xf>
    <xf numFmtId="43" fontId="5" fillId="0" borderId="8" xfId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4" fontId="0" fillId="0" borderId="0" xfId="0" applyNumberFormat="1"/>
    <xf numFmtId="43" fontId="5" fillId="0" borderId="7" xfId="1" applyFont="1" applyFill="1" applyBorder="1"/>
    <xf numFmtId="0" fontId="3" fillId="0" borderId="0" xfId="0" applyFont="1" applyFill="1"/>
    <xf numFmtId="43" fontId="3" fillId="0" borderId="0" xfId="0" applyNumberFormat="1" applyFont="1"/>
    <xf numFmtId="43" fontId="5" fillId="0" borderId="0" xfId="1" applyFont="1" applyFill="1" applyBorder="1"/>
    <xf numFmtId="4" fontId="5" fillId="0" borderId="7" xfId="0" applyNumberFormat="1" applyFont="1" applyFill="1" applyBorder="1"/>
    <xf numFmtId="4" fontId="5" fillId="0" borderId="0" xfId="0" applyNumberFormat="1" applyFont="1" applyFill="1" applyBorder="1"/>
    <xf numFmtId="4" fontId="3" fillId="0" borderId="9" xfId="0" applyNumberFormat="1" applyFont="1" applyFill="1" applyBorder="1"/>
    <xf numFmtId="0" fontId="5" fillId="3" borderId="0" xfId="0" applyFont="1" applyFill="1"/>
    <xf numFmtId="0" fontId="5" fillId="0" borderId="10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43" fontId="5" fillId="0" borderId="2" xfId="1" applyFont="1" applyFill="1" applyBorder="1" applyAlignment="1">
      <alignment vertical="center" wrapText="1"/>
    </xf>
    <xf numFmtId="0" fontId="5" fillId="0" borderId="0" xfId="0" applyFont="1"/>
    <xf numFmtId="43" fontId="5" fillId="0" borderId="0" xfId="0" applyNumberFormat="1" applyFont="1"/>
    <xf numFmtId="0" fontId="7" fillId="0" borderId="0" xfId="0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 applyBorder="1"/>
    <xf numFmtId="0" fontId="3" fillId="0" borderId="0" xfId="0" applyFont="1" applyBorder="1" applyAlignment="1"/>
    <xf numFmtId="0" fontId="3" fillId="3" borderId="0" xfId="0" applyFont="1" applyFill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4" fontId="0" fillId="0" borderId="0" xfId="0" applyNumberFormat="1" applyBorder="1"/>
    <xf numFmtId="0" fontId="0" fillId="0" borderId="0" xfId="0" applyBorder="1"/>
    <xf numFmtId="4" fontId="3" fillId="0" borderId="0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workbookViewId="0">
      <selection activeCell="G12" sqref="G12"/>
    </sheetView>
  </sheetViews>
  <sheetFormatPr baseColWidth="10" defaultRowHeight="12.75" x14ac:dyDescent="0.2"/>
  <cols>
    <col min="1" max="1" width="2.42578125" style="2" customWidth="1"/>
    <col min="2" max="2" width="4.5703125" style="3" customWidth="1"/>
    <col min="3" max="3" width="48.140625" style="3" bestFit="1" customWidth="1"/>
    <col min="4" max="4" width="14.7109375" style="3" customWidth="1"/>
    <col min="5" max="5" width="14.5703125" style="3" customWidth="1"/>
    <col min="6" max="6" width="16.28515625" style="3" customWidth="1"/>
    <col min="7" max="7" width="15.42578125" style="3" customWidth="1"/>
    <col min="8" max="8" width="14.5703125" style="3" customWidth="1"/>
    <col min="9" max="10" width="15" style="3" customWidth="1"/>
    <col min="11" max="11" width="14.42578125" style="3" customWidth="1"/>
    <col min="12" max="12" width="3.7109375" style="2" customWidth="1"/>
    <col min="13" max="13" width="13.140625" style="3" bestFit="1" customWidth="1"/>
    <col min="14" max="14" width="12.7109375" style="3" bestFit="1" customWidth="1"/>
    <col min="15" max="16384" width="11.42578125" style="3"/>
  </cols>
  <sheetData>
    <row r="1" spans="2:14" s="3" customFormat="1" ht="14.2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</row>
    <row r="2" spans="2:14" s="3" customFormat="1" ht="14.25" customHeight="1" x14ac:dyDescent="0.2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4" s="3" customFormat="1" ht="14.25" customHeight="1" x14ac:dyDescent="0.2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2:14" s="2" customFormat="1" ht="6.75" customHeight="1" x14ac:dyDescent="0.2"/>
    <row r="5" spans="2:14" s="2" customFormat="1" ht="18" customHeight="1" x14ac:dyDescent="0.2">
      <c r="C5" s="4" t="s">
        <v>3</v>
      </c>
      <c r="D5" s="5" t="s">
        <v>4</v>
      </c>
      <c r="E5" s="5"/>
      <c r="F5" s="5"/>
      <c r="G5" s="5"/>
      <c r="H5" s="6"/>
      <c r="I5" s="6"/>
      <c r="J5" s="6"/>
    </row>
    <row r="6" spans="2:14" s="2" customFormat="1" ht="6.75" customHeight="1" x14ac:dyDescent="0.2"/>
    <row r="7" spans="2:14" s="3" customFormat="1" x14ac:dyDescent="0.2">
      <c r="B7" s="7" t="s">
        <v>5</v>
      </c>
      <c r="C7" s="7"/>
      <c r="D7" s="8" t="s">
        <v>6</v>
      </c>
      <c r="E7" s="8"/>
      <c r="F7" s="8"/>
      <c r="G7" s="8"/>
      <c r="H7" s="8"/>
      <c r="I7" s="8"/>
      <c r="J7" s="8"/>
      <c r="K7" s="8" t="s">
        <v>7</v>
      </c>
      <c r="L7" s="2"/>
    </row>
    <row r="8" spans="2:14" s="3" customFormat="1" ht="25.5" x14ac:dyDescent="0.2">
      <c r="B8" s="7"/>
      <c r="C8" s="7"/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8"/>
      <c r="L8" s="2"/>
    </row>
    <row r="9" spans="2:14" s="3" customFormat="1" ht="11.25" customHeight="1" x14ac:dyDescent="0.2">
      <c r="B9" s="7"/>
      <c r="C9" s="7"/>
      <c r="D9" s="9">
        <v>1</v>
      </c>
      <c r="E9" s="9">
        <v>2</v>
      </c>
      <c r="F9" s="9" t="s">
        <v>15</v>
      </c>
      <c r="G9" s="9">
        <v>4</v>
      </c>
      <c r="H9" s="9">
        <v>5</v>
      </c>
      <c r="I9" s="9">
        <v>6</v>
      </c>
      <c r="J9" s="9">
        <v>7</v>
      </c>
      <c r="K9" s="9" t="s">
        <v>16</v>
      </c>
      <c r="L9" s="2"/>
    </row>
    <row r="10" spans="2:14" s="3" customFormat="1" x14ac:dyDescent="0.2">
      <c r="B10" s="10" t="s">
        <v>17</v>
      </c>
      <c r="C10" s="11"/>
      <c r="D10" s="12">
        <f>SUM(D11:D15)</f>
        <v>25768622.27</v>
      </c>
      <c r="E10" s="13">
        <f>SUM(E11:E15)</f>
        <v>9577007.9199999999</v>
      </c>
      <c r="F10" s="12">
        <f>+D10+E10</f>
        <v>35345630.189999998</v>
      </c>
      <c r="G10" s="12">
        <f>SUM(G11:G15)</f>
        <v>17450946.120000001</v>
      </c>
      <c r="H10" s="12">
        <f>SUM(H11:H15)</f>
        <v>17450946.120000001</v>
      </c>
      <c r="I10" s="12">
        <f>SUM(I11:I15)</f>
        <v>17450946.120000001</v>
      </c>
      <c r="J10" s="12">
        <f>SUM(J11:J15)</f>
        <v>17450946.120000001</v>
      </c>
      <c r="K10" s="12">
        <f>+F10-H10</f>
        <v>17894684.069999997</v>
      </c>
      <c r="L10" s="2"/>
    </row>
    <row r="11" spans="2:14" s="3" customFormat="1" ht="63.75" x14ac:dyDescent="0.2">
      <c r="B11" s="14"/>
      <c r="C11" s="15" t="s">
        <v>18</v>
      </c>
      <c r="D11" s="16">
        <v>14495515.550000001</v>
      </c>
      <c r="E11" s="17">
        <v>4287197.37</v>
      </c>
      <c r="F11" s="16">
        <f>+D11+E11</f>
        <v>18782712.920000002</v>
      </c>
      <c r="G11" s="16">
        <v>9635484.0299999993</v>
      </c>
      <c r="H11" s="16">
        <v>9635484.0299999993</v>
      </c>
      <c r="I11" s="16">
        <v>9635484.0299999993</v>
      </c>
      <c r="J11" s="16">
        <v>9635484.0299999993</v>
      </c>
      <c r="K11" s="16">
        <f>+F11-H11</f>
        <v>9147228.8900000025</v>
      </c>
      <c r="L11" s="2"/>
      <c r="M11" s="18"/>
      <c r="N11" s="18"/>
    </row>
    <row r="12" spans="2:14" s="3" customFormat="1" ht="63.75" x14ac:dyDescent="0.2">
      <c r="B12" s="14"/>
      <c r="C12" s="15" t="s">
        <v>19</v>
      </c>
      <c r="D12" s="16">
        <v>4638947.82</v>
      </c>
      <c r="E12" s="17">
        <v>2345296.38</v>
      </c>
      <c r="F12" s="16">
        <f t="shared" ref="F12:F24" si="0">+D12+E12</f>
        <v>6984244.2000000002</v>
      </c>
      <c r="G12" s="16">
        <v>3194923.9</v>
      </c>
      <c r="H12" s="16">
        <v>3194923.9</v>
      </c>
      <c r="I12" s="16">
        <v>3194923.9</v>
      </c>
      <c r="J12" s="16">
        <v>3194923.9</v>
      </c>
      <c r="K12" s="16">
        <f t="shared" ref="K12:K24" si="1">+F12-H12</f>
        <v>3789320.3000000003</v>
      </c>
      <c r="L12" s="2"/>
      <c r="N12" s="18"/>
    </row>
    <row r="13" spans="2:14" s="3" customFormat="1" ht="51" x14ac:dyDescent="0.2">
      <c r="B13" s="14"/>
      <c r="C13" s="15" t="s">
        <v>20</v>
      </c>
      <c r="D13" s="16">
        <v>682782.34</v>
      </c>
      <c r="E13" s="19">
        <v>137272.57</v>
      </c>
      <c r="F13" s="16">
        <f t="shared" si="0"/>
        <v>820054.90999999992</v>
      </c>
      <c r="G13" s="16">
        <v>85275.09</v>
      </c>
      <c r="H13" s="16">
        <v>85275.09</v>
      </c>
      <c r="I13" s="16">
        <v>85275.09</v>
      </c>
      <c r="J13" s="16">
        <v>85275.09</v>
      </c>
      <c r="K13" s="16">
        <f t="shared" si="1"/>
        <v>734779.82</v>
      </c>
      <c r="L13" s="2"/>
    </row>
    <row r="14" spans="2:14" s="3" customFormat="1" ht="25.5" x14ac:dyDescent="0.2">
      <c r="B14" s="14"/>
      <c r="C14" s="15" t="s">
        <v>21</v>
      </c>
      <c r="D14" s="16">
        <v>2242576.02</v>
      </c>
      <c r="E14" s="19">
        <v>1667138.86</v>
      </c>
      <c r="F14" s="16">
        <f t="shared" si="0"/>
        <v>3909714.88</v>
      </c>
      <c r="G14" s="16">
        <v>1982626.71</v>
      </c>
      <c r="H14" s="16">
        <v>1982626.71</v>
      </c>
      <c r="I14" s="16">
        <v>1982626.71</v>
      </c>
      <c r="J14" s="16">
        <v>1982626.71</v>
      </c>
      <c r="K14" s="16">
        <f t="shared" si="1"/>
        <v>1927088.17</v>
      </c>
      <c r="L14" s="2"/>
    </row>
    <row r="15" spans="2:14" s="3" customFormat="1" ht="51" x14ac:dyDescent="0.2">
      <c r="B15" s="14"/>
      <c r="C15" s="15" t="s">
        <v>22</v>
      </c>
      <c r="D15" s="16">
        <v>3708800.54</v>
      </c>
      <c r="E15" s="17">
        <v>1140102.74</v>
      </c>
      <c r="F15" s="16">
        <f t="shared" si="0"/>
        <v>4848903.28</v>
      </c>
      <c r="G15" s="16">
        <v>2552636.39</v>
      </c>
      <c r="H15" s="16">
        <v>2552636.39</v>
      </c>
      <c r="I15" s="16">
        <v>2552636.39</v>
      </c>
      <c r="J15" s="16">
        <v>2552636.39</v>
      </c>
      <c r="K15" s="16">
        <f t="shared" si="1"/>
        <v>2296266.89</v>
      </c>
      <c r="L15" s="2"/>
    </row>
    <row r="16" spans="2:14" s="3" customFormat="1" x14ac:dyDescent="0.2">
      <c r="B16" s="20" t="s">
        <v>23</v>
      </c>
      <c r="C16" s="21"/>
      <c r="D16" s="22">
        <f>SUM(D17:D24)</f>
        <v>1725206.8299999998</v>
      </c>
      <c r="E16" s="23">
        <f>SUM(E17:E24)</f>
        <v>768145.94000000006</v>
      </c>
      <c r="F16" s="22">
        <f>+D16+E16</f>
        <v>2493352.77</v>
      </c>
      <c r="G16" s="22">
        <f>SUM(G17:G24)</f>
        <v>623826.1</v>
      </c>
      <c r="H16" s="22">
        <f>SUM(H17:H24)</f>
        <v>623826.1</v>
      </c>
      <c r="I16" s="22">
        <f>SUM(I17:I24)</f>
        <v>623826.1</v>
      </c>
      <c r="J16" s="24">
        <f>SUM(J17:J24)</f>
        <v>623826.1</v>
      </c>
      <c r="K16" s="22">
        <f t="shared" si="1"/>
        <v>1869526.67</v>
      </c>
      <c r="L16" s="2"/>
    </row>
    <row r="17" spans="2:13" s="3" customFormat="1" ht="15" x14ac:dyDescent="0.25">
      <c r="B17" s="25"/>
      <c r="C17" s="26" t="s">
        <v>24</v>
      </c>
      <c r="D17" s="16">
        <v>376730.84</v>
      </c>
      <c r="E17" s="27">
        <v>183320.89</v>
      </c>
      <c r="F17" s="16">
        <f t="shared" si="0"/>
        <v>560051.73</v>
      </c>
      <c r="G17" s="16">
        <v>113180.45</v>
      </c>
      <c r="H17" s="16">
        <v>113180.45</v>
      </c>
      <c r="I17" s="16">
        <v>113180.45</v>
      </c>
      <c r="J17" s="16">
        <v>113180.45</v>
      </c>
      <c r="K17" s="16">
        <f t="shared" si="1"/>
        <v>446871.27999999997</v>
      </c>
      <c r="L17" s="2"/>
      <c r="M17" s="18"/>
    </row>
    <row r="18" spans="2:13" s="3" customFormat="1" ht="15" x14ac:dyDescent="0.25">
      <c r="B18" s="25"/>
      <c r="C18" s="26" t="s">
        <v>25</v>
      </c>
      <c r="D18" s="16">
        <v>56847.48</v>
      </c>
      <c r="E18" s="27">
        <v>109940.52</v>
      </c>
      <c r="F18" s="16">
        <f t="shared" si="0"/>
        <v>166788</v>
      </c>
      <c r="G18" s="17">
        <v>48750.17</v>
      </c>
      <c r="H18" s="17">
        <v>48750.17</v>
      </c>
      <c r="I18" s="17">
        <v>48750.17</v>
      </c>
      <c r="J18" s="17">
        <v>48750.17</v>
      </c>
      <c r="K18" s="16">
        <f t="shared" si="1"/>
        <v>118037.83</v>
      </c>
      <c r="L18" s="2"/>
    </row>
    <row r="19" spans="2:13" s="29" customFormat="1" x14ac:dyDescent="0.2">
      <c r="B19" s="25"/>
      <c r="C19" s="26" t="s">
        <v>26</v>
      </c>
      <c r="D19" s="28">
        <v>0</v>
      </c>
      <c r="E19" s="28"/>
      <c r="F19" s="16">
        <f t="shared" si="0"/>
        <v>0</v>
      </c>
      <c r="G19" s="17">
        <v>0</v>
      </c>
      <c r="H19" s="17">
        <v>0</v>
      </c>
      <c r="I19" s="17">
        <v>0</v>
      </c>
      <c r="J19" s="17">
        <v>0</v>
      </c>
      <c r="K19" s="16">
        <f t="shared" si="1"/>
        <v>0</v>
      </c>
    </row>
    <row r="20" spans="2:13" s="3" customFormat="1" ht="15" x14ac:dyDescent="0.25">
      <c r="B20" s="25"/>
      <c r="C20" s="26" t="s">
        <v>27</v>
      </c>
      <c r="D20" s="16">
        <v>262326.08</v>
      </c>
      <c r="E20" s="27">
        <v>33021.629999999997</v>
      </c>
      <c r="F20" s="16">
        <f t="shared" si="0"/>
        <v>295347.71000000002</v>
      </c>
      <c r="G20" s="16">
        <v>26635.46</v>
      </c>
      <c r="H20" s="16">
        <v>26635.46</v>
      </c>
      <c r="I20" s="16">
        <v>26635.46</v>
      </c>
      <c r="J20" s="16">
        <v>26635.46</v>
      </c>
      <c r="K20" s="16">
        <f t="shared" si="1"/>
        <v>268712.25</v>
      </c>
      <c r="L20" s="2"/>
    </row>
    <row r="21" spans="2:13" s="3" customFormat="1" ht="15" x14ac:dyDescent="0.25">
      <c r="B21" s="25"/>
      <c r="C21" s="26" t="s">
        <v>28</v>
      </c>
      <c r="D21" s="16">
        <v>135899.44</v>
      </c>
      <c r="E21" s="27">
        <v>46515.95</v>
      </c>
      <c r="F21" s="16">
        <f t="shared" si="0"/>
        <v>182415.39</v>
      </c>
      <c r="G21" s="16">
        <v>31071.51</v>
      </c>
      <c r="H21" s="16">
        <v>31071.51</v>
      </c>
      <c r="I21" s="16">
        <v>31071.51</v>
      </c>
      <c r="J21" s="16">
        <v>31071.51</v>
      </c>
      <c r="K21" s="16">
        <f t="shared" si="1"/>
        <v>151343.88</v>
      </c>
      <c r="L21" s="2"/>
    </row>
    <row r="22" spans="2:13" s="3" customFormat="1" ht="15" x14ac:dyDescent="0.25">
      <c r="B22" s="25"/>
      <c r="C22" s="26" t="s">
        <v>29</v>
      </c>
      <c r="D22" s="16">
        <v>267053.59999999998</v>
      </c>
      <c r="E22" s="27">
        <v>236029.01</v>
      </c>
      <c r="F22" s="16">
        <f t="shared" si="0"/>
        <v>503082.61</v>
      </c>
      <c r="G22" s="16">
        <v>277481.39</v>
      </c>
      <c r="H22" s="16">
        <v>277481.39</v>
      </c>
      <c r="I22" s="16">
        <v>277481.39</v>
      </c>
      <c r="J22" s="16">
        <v>277481.39</v>
      </c>
      <c r="K22" s="16">
        <f t="shared" si="1"/>
        <v>225601.21999999997</v>
      </c>
      <c r="L22" s="2"/>
    </row>
    <row r="23" spans="2:13" s="3" customFormat="1" ht="15" x14ac:dyDescent="0.25">
      <c r="B23" s="25"/>
      <c r="C23" s="26" t="s">
        <v>30</v>
      </c>
      <c r="D23" s="16">
        <v>276751.2</v>
      </c>
      <c r="E23" s="27">
        <v>-18946.97</v>
      </c>
      <c r="F23" s="16">
        <f t="shared" si="0"/>
        <v>257804.23</v>
      </c>
      <c r="G23" s="16">
        <v>14175.33</v>
      </c>
      <c r="H23" s="16">
        <v>14175.33</v>
      </c>
      <c r="I23" s="16">
        <v>14175.33</v>
      </c>
      <c r="J23" s="16">
        <v>14175.33</v>
      </c>
      <c r="K23" s="16">
        <f t="shared" si="1"/>
        <v>243628.90000000002</v>
      </c>
      <c r="L23" s="2"/>
    </row>
    <row r="24" spans="2:13" s="3" customFormat="1" ht="15" x14ac:dyDescent="0.25">
      <c r="B24" s="14"/>
      <c r="C24" s="26" t="s">
        <v>31</v>
      </c>
      <c r="D24" s="16">
        <v>349598.19</v>
      </c>
      <c r="E24" s="27">
        <v>178264.91</v>
      </c>
      <c r="F24" s="16">
        <f t="shared" si="0"/>
        <v>527863.1</v>
      </c>
      <c r="G24" s="16">
        <v>112531.79</v>
      </c>
      <c r="H24" s="16">
        <v>112531.79</v>
      </c>
      <c r="I24" s="16">
        <v>112531.79</v>
      </c>
      <c r="J24" s="16">
        <v>112531.79</v>
      </c>
      <c r="K24" s="16">
        <f t="shared" si="1"/>
        <v>415331.31</v>
      </c>
      <c r="L24" s="2"/>
    </row>
    <row r="25" spans="2:13" s="3" customFormat="1" x14ac:dyDescent="0.2">
      <c r="B25" s="20" t="s">
        <v>32</v>
      </c>
      <c r="C25" s="21"/>
      <c r="D25" s="22">
        <f>SUBTOTAL(9,D26:D34)</f>
        <v>6652315.7999999998</v>
      </c>
      <c r="E25" s="22">
        <f>SUBTOTAL(9,E26:E34)</f>
        <v>3322309.2899999996</v>
      </c>
      <c r="F25" s="22">
        <f>+D25+E25</f>
        <v>9974625.0899999999</v>
      </c>
      <c r="G25" s="22">
        <f t="shared" ref="G25" si="2">SUM(G26:G34)</f>
        <v>3152559.0999999996</v>
      </c>
      <c r="H25" s="22">
        <f t="shared" ref="H25:J25" si="3">SUM(H26:H34)</f>
        <v>3152559.0999999996</v>
      </c>
      <c r="I25" s="22">
        <f t="shared" si="3"/>
        <v>3152559.0999999996</v>
      </c>
      <c r="J25" s="24">
        <f t="shared" si="3"/>
        <v>3152559.0999999996</v>
      </c>
      <c r="K25" s="22">
        <f>+F25-H25</f>
        <v>6822065.9900000002</v>
      </c>
      <c r="L25" s="2"/>
    </row>
    <row r="26" spans="2:13" s="3" customFormat="1" x14ac:dyDescent="0.2">
      <c r="B26" s="14"/>
      <c r="C26" s="26" t="s">
        <v>33</v>
      </c>
      <c r="D26" s="16">
        <v>749128.44</v>
      </c>
      <c r="E26" s="28">
        <v>445485.57</v>
      </c>
      <c r="F26" s="16">
        <f>+D26+E26</f>
        <v>1194614.01</v>
      </c>
      <c r="G26" s="16">
        <v>559539.88</v>
      </c>
      <c r="H26" s="16">
        <v>559539.88</v>
      </c>
      <c r="I26" s="16">
        <v>559539.88</v>
      </c>
      <c r="J26" s="16">
        <v>559539.88</v>
      </c>
      <c r="K26" s="16">
        <f>+F26-H26</f>
        <v>635074.13</v>
      </c>
      <c r="L26" s="2"/>
    </row>
    <row r="27" spans="2:13" s="3" customFormat="1" x14ac:dyDescent="0.2">
      <c r="B27" s="14"/>
      <c r="C27" s="26" t="s">
        <v>34</v>
      </c>
      <c r="D27" s="16">
        <v>468500</v>
      </c>
      <c r="E27" s="19">
        <v>560419.93000000005</v>
      </c>
      <c r="F27" s="16">
        <f t="shared" ref="F27:F34" si="4">+D27+E27</f>
        <v>1028919.93</v>
      </c>
      <c r="G27" s="16">
        <v>366033.01</v>
      </c>
      <c r="H27" s="16">
        <v>366033.01</v>
      </c>
      <c r="I27" s="16">
        <v>366033.01</v>
      </c>
      <c r="J27" s="16">
        <v>366033.01</v>
      </c>
      <c r="K27" s="16">
        <f>+F27-H27</f>
        <v>662886.92000000004</v>
      </c>
      <c r="L27" s="2"/>
    </row>
    <row r="28" spans="2:13" s="3" customFormat="1" x14ac:dyDescent="0.2">
      <c r="B28" s="14"/>
      <c r="C28" s="26" t="s">
        <v>35</v>
      </c>
      <c r="D28" s="16">
        <v>1545363</v>
      </c>
      <c r="E28" s="19">
        <v>744993.75</v>
      </c>
      <c r="F28" s="16">
        <f t="shared" si="4"/>
        <v>2290356.75</v>
      </c>
      <c r="G28" s="16">
        <v>678174.25</v>
      </c>
      <c r="H28" s="16">
        <v>678174.25</v>
      </c>
      <c r="I28" s="16">
        <v>678174.25</v>
      </c>
      <c r="J28" s="16">
        <v>678174.25</v>
      </c>
      <c r="K28" s="16">
        <f t="shared" ref="K28:K45" si="5">+F28-H28</f>
        <v>1612182.5</v>
      </c>
      <c r="L28" s="2"/>
    </row>
    <row r="29" spans="2:13" s="3" customFormat="1" x14ac:dyDescent="0.2">
      <c r="B29" s="14"/>
      <c r="C29" s="26" t="s">
        <v>36</v>
      </c>
      <c r="D29" s="16">
        <v>601781.41</v>
      </c>
      <c r="E29" s="19">
        <v>95368.95</v>
      </c>
      <c r="F29" s="16">
        <f t="shared" si="4"/>
        <v>697150.36</v>
      </c>
      <c r="G29" s="16">
        <v>201976.54</v>
      </c>
      <c r="H29" s="16">
        <v>201976.54</v>
      </c>
      <c r="I29" s="16">
        <v>201976.54</v>
      </c>
      <c r="J29" s="16">
        <v>201976.54</v>
      </c>
      <c r="K29" s="16">
        <f t="shared" si="5"/>
        <v>495173.81999999995</v>
      </c>
      <c r="L29" s="2"/>
    </row>
    <row r="30" spans="2:13" s="3" customFormat="1" x14ac:dyDescent="0.2">
      <c r="B30" s="14"/>
      <c r="C30" s="26" t="s">
        <v>37</v>
      </c>
      <c r="D30" s="16">
        <v>1908128.52</v>
      </c>
      <c r="E30" s="19">
        <v>500940.35</v>
      </c>
      <c r="F30" s="16">
        <f t="shared" si="4"/>
        <v>2409068.87</v>
      </c>
      <c r="G30" s="16">
        <v>559907.94999999995</v>
      </c>
      <c r="H30" s="16">
        <v>559907.94999999995</v>
      </c>
      <c r="I30" s="16">
        <v>559907.94999999995</v>
      </c>
      <c r="J30" s="16">
        <v>559907.94999999995</v>
      </c>
      <c r="K30" s="16">
        <f t="shared" si="5"/>
        <v>1849160.9200000002</v>
      </c>
      <c r="L30" s="2"/>
    </row>
    <row r="31" spans="2:13" s="3" customFormat="1" x14ac:dyDescent="0.2">
      <c r="B31" s="14"/>
      <c r="C31" s="26" t="s">
        <v>38</v>
      </c>
      <c r="D31" s="16">
        <v>209747.4</v>
      </c>
      <c r="E31" s="28">
        <v>200000</v>
      </c>
      <c r="F31" s="16">
        <f t="shared" si="4"/>
        <v>409747.4</v>
      </c>
      <c r="G31" s="17">
        <v>160562.28</v>
      </c>
      <c r="H31" s="17">
        <v>160562.28</v>
      </c>
      <c r="I31" s="17">
        <v>160562.28</v>
      </c>
      <c r="J31" s="17">
        <v>160562.28</v>
      </c>
      <c r="K31" s="16">
        <f t="shared" si="5"/>
        <v>249185.12000000002</v>
      </c>
      <c r="L31" s="2"/>
    </row>
    <row r="32" spans="2:13" s="3" customFormat="1" x14ac:dyDescent="0.2">
      <c r="B32" s="14"/>
      <c r="C32" s="26" t="s">
        <v>39</v>
      </c>
      <c r="D32" s="16">
        <v>185051.92</v>
      </c>
      <c r="E32" s="19">
        <v>164489.84</v>
      </c>
      <c r="F32" s="16">
        <f t="shared" si="4"/>
        <v>349541.76</v>
      </c>
      <c r="G32" s="16">
        <v>126114.33</v>
      </c>
      <c r="H32" s="16">
        <v>126114.33</v>
      </c>
      <c r="I32" s="16">
        <v>126114.33</v>
      </c>
      <c r="J32" s="16">
        <v>126114.33</v>
      </c>
      <c r="K32" s="16">
        <f t="shared" si="5"/>
        <v>223427.43</v>
      </c>
      <c r="L32" s="2"/>
    </row>
    <row r="33" spans="1:14" x14ac:dyDescent="0.2">
      <c r="B33" s="14"/>
      <c r="C33" s="26" t="s">
        <v>40</v>
      </c>
      <c r="D33" s="16">
        <v>565296.48</v>
      </c>
      <c r="E33" s="19">
        <v>112627.38</v>
      </c>
      <c r="F33" s="16">
        <f t="shared" si="4"/>
        <v>677923.86</v>
      </c>
      <c r="G33" s="16">
        <v>200079.49</v>
      </c>
      <c r="H33" s="16">
        <v>200079.49</v>
      </c>
      <c r="I33" s="16">
        <v>200079.49</v>
      </c>
      <c r="J33" s="16">
        <v>200079.49</v>
      </c>
      <c r="K33" s="16">
        <f t="shared" si="5"/>
        <v>477844.37</v>
      </c>
    </row>
    <row r="34" spans="1:14" x14ac:dyDescent="0.2">
      <c r="B34" s="14"/>
      <c r="C34" s="26" t="s">
        <v>41</v>
      </c>
      <c r="D34" s="16">
        <v>419318.63</v>
      </c>
      <c r="E34" s="19">
        <v>497983.52</v>
      </c>
      <c r="F34" s="16">
        <f t="shared" si="4"/>
        <v>917302.15</v>
      </c>
      <c r="G34" s="16">
        <v>300171.37</v>
      </c>
      <c r="H34" s="16">
        <v>300171.37</v>
      </c>
      <c r="I34" s="16">
        <v>300171.37</v>
      </c>
      <c r="J34" s="16">
        <v>300171.37</v>
      </c>
      <c r="K34" s="16">
        <f t="shared" si="5"/>
        <v>617130.78</v>
      </c>
    </row>
    <row r="35" spans="1:14" x14ac:dyDescent="0.2">
      <c r="B35" s="20" t="s">
        <v>42</v>
      </c>
      <c r="C35" s="21"/>
      <c r="D35" s="22">
        <f>SUM(D36:D36)</f>
        <v>0</v>
      </c>
      <c r="E35" s="23">
        <f>SUM(E36:E36)</f>
        <v>305239</v>
      </c>
      <c r="F35" s="22">
        <f>+D35+E35</f>
        <v>305239</v>
      </c>
      <c r="G35" s="22">
        <f>+G36</f>
        <v>201323</v>
      </c>
      <c r="H35" s="22">
        <f>+H36</f>
        <v>201323</v>
      </c>
      <c r="I35" s="22">
        <f>+I36</f>
        <v>201323</v>
      </c>
      <c r="J35" s="22">
        <f>+J36</f>
        <v>190453</v>
      </c>
      <c r="K35" s="22">
        <f t="shared" ref="K35" si="6">+K36</f>
        <v>103916</v>
      </c>
    </row>
    <row r="36" spans="1:14" ht="25.5" x14ac:dyDescent="0.2">
      <c r="B36" s="14"/>
      <c r="C36" s="15" t="s">
        <v>43</v>
      </c>
      <c r="D36" s="22">
        <v>0</v>
      </c>
      <c r="E36" s="19">
        <v>305239</v>
      </c>
      <c r="F36" s="16">
        <f>+D36+E36</f>
        <v>305239</v>
      </c>
      <c r="G36" s="16">
        <v>201323</v>
      </c>
      <c r="H36" s="16">
        <v>201323</v>
      </c>
      <c r="I36" s="16">
        <v>201323</v>
      </c>
      <c r="J36" s="16">
        <v>190453</v>
      </c>
      <c r="K36" s="16">
        <f t="shared" si="5"/>
        <v>103916</v>
      </c>
    </row>
    <row r="37" spans="1:14" x14ac:dyDescent="0.2">
      <c r="B37" s="20" t="s">
        <v>44</v>
      </c>
      <c r="C37" s="21"/>
      <c r="D37" s="22">
        <f>SUM(D38:D41)</f>
        <v>65000</v>
      </c>
      <c r="E37" s="23">
        <f t="shared" ref="E37:K37" si="7">SUM(E38:E41)</f>
        <v>3625419.8</v>
      </c>
      <c r="F37" s="22">
        <f t="shared" si="7"/>
        <v>3690419.8</v>
      </c>
      <c r="G37" s="22">
        <f t="shared" si="7"/>
        <v>1793025.52</v>
      </c>
      <c r="H37" s="22">
        <f t="shared" si="7"/>
        <v>1148003.72</v>
      </c>
      <c r="I37" s="22">
        <f t="shared" si="7"/>
        <v>1148003.72</v>
      </c>
      <c r="J37" s="24">
        <f t="shared" si="7"/>
        <v>1148003.72</v>
      </c>
      <c r="K37" s="22">
        <f t="shared" si="7"/>
        <v>2542416.08</v>
      </c>
      <c r="M37" s="18"/>
      <c r="N37" s="30"/>
    </row>
    <row r="38" spans="1:14" x14ac:dyDescent="0.2">
      <c r="B38" s="14"/>
      <c r="C38" s="26" t="s">
        <v>45</v>
      </c>
      <c r="D38" s="16">
        <v>65000</v>
      </c>
      <c r="E38" s="19">
        <v>2993970.25</v>
      </c>
      <c r="F38" s="16">
        <f>+D38+E38</f>
        <v>3058970.25</v>
      </c>
      <c r="G38" s="16">
        <v>1217629.6599999999</v>
      </c>
      <c r="H38" s="16">
        <v>862607.86</v>
      </c>
      <c r="I38" s="16">
        <v>862607.86</v>
      </c>
      <c r="J38" s="16">
        <v>862607.86</v>
      </c>
      <c r="K38" s="16">
        <f t="shared" si="5"/>
        <v>2196362.39</v>
      </c>
    </row>
    <row r="39" spans="1:14" x14ac:dyDescent="0.2">
      <c r="B39" s="14"/>
      <c r="C39" s="26" t="s">
        <v>46</v>
      </c>
      <c r="D39" s="28">
        <v>0</v>
      </c>
      <c r="E39" s="19">
        <v>246014.1</v>
      </c>
      <c r="F39" s="16">
        <f t="shared" ref="F39:F41" si="8">+D39+E39</f>
        <v>246014.1</v>
      </c>
      <c r="G39" s="16">
        <v>195395.5</v>
      </c>
      <c r="H39" s="16">
        <v>195395.5</v>
      </c>
      <c r="I39" s="16">
        <v>195395.5</v>
      </c>
      <c r="J39" s="16">
        <v>195395.5</v>
      </c>
      <c r="K39" s="16">
        <f t="shared" si="5"/>
        <v>50618.600000000006</v>
      </c>
    </row>
    <row r="40" spans="1:14" x14ac:dyDescent="0.2">
      <c r="B40" s="14"/>
      <c r="C40" s="26" t="s">
        <v>47</v>
      </c>
      <c r="D40" s="28">
        <v>0</v>
      </c>
      <c r="E40" s="16">
        <v>2759.09</v>
      </c>
      <c r="F40" s="19">
        <f t="shared" si="8"/>
        <v>2759.09</v>
      </c>
      <c r="G40" s="16">
        <v>0</v>
      </c>
      <c r="H40" s="17">
        <v>0</v>
      </c>
      <c r="I40" s="17">
        <v>0</v>
      </c>
      <c r="J40" s="17">
        <v>0</v>
      </c>
      <c r="K40" s="16">
        <f t="shared" si="5"/>
        <v>2759.09</v>
      </c>
    </row>
    <row r="41" spans="1:14" x14ac:dyDescent="0.2">
      <c r="B41" s="14"/>
      <c r="C41" s="26" t="s">
        <v>48</v>
      </c>
      <c r="D41" s="28">
        <v>0</v>
      </c>
      <c r="E41" s="19">
        <v>382676.36</v>
      </c>
      <c r="F41" s="16">
        <f t="shared" si="8"/>
        <v>382676.36</v>
      </c>
      <c r="G41" s="16">
        <v>380000.36</v>
      </c>
      <c r="H41" s="16">
        <v>90000.36</v>
      </c>
      <c r="I41" s="16">
        <v>90000.36</v>
      </c>
      <c r="J41" s="16">
        <v>90000.36</v>
      </c>
      <c r="K41" s="16">
        <f t="shared" si="5"/>
        <v>292676</v>
      </c>
    </row>
    <row r="42" spans="1:14" x14ac:dyDescent="0.2">
      <c r="B42" s="20" t="s">
        <v>49</v>
      </c>
      <c r="C42" s="21"/>
      <c r="D42" s="28">
        <f>SUBTOTAL(9,D43)</f>
        <v>0</v>
      </c>
      <c r="E42" s="31">
        <f t="shared" ref="E42:J42" si="9">SUBTOTAL(9,E43)</f>
        <v>1145655.5</v>
      </c>
      <c r="F42" s="28">
        <f t="shared" si="9"/>
        <v>1145655.5</v>
      </c>
      <c r="G42" s="22">
        <f t="shared" si="9"/>
        <v>983755.43</v>
      </c>
      <c r="H42" s="22">
        <f t="shared" si="9"/>
        <v>983755.43</v>
      </c>
      <c r="I42" s="22">
        <f t="shared" si="9"/>
        <v>983755.43</v>
      </c>
      <c r="J42" s="24">
        <f t="shared" si="9"/>
        <v>983755.43</v>
      </c>
      <c r="K42" s="32">
        <f>SUBTOTAL(9,K43)</f>
        <v>161900.06999999995</v>
      </c>
    </row>
    <row r="43" spans="1:14" x14ac:dyDescent="0.2">
      <c r="B43" s="14"/>
      <c r="C43" s="26" t="s">
        <v>50</v>
      </c>
      <c r="D43" s="28">
        <v>0</v>
      </c>
      <c r="E43" s="16">
        <v>1145655.5</v>
      </c>
      <c r="F43" s="16">
        <f>+D43+E43</f>
        <v>1145655.5</v>
      </c>
      <c r="G43" s="16">
        <v>983755.43</v>
      </c>
      <c r="H43" s="16">
        <v>983755.43</v>
      </c>
      <c r="I43" s="16">
        <v>983755.43</v>
      </c>
      <c r="J43" s="16">
        <v>983755.43</v>
      </c>
      <c r="K43" s="16">
        <f>+F43-H43</f>
        <v>161900.06999999995</v>
      </c>
    </row>
    <row r="44" spans="1:14" ht="12.75" customHeight="1" x14ac:dyDescent="0.2">
      <c r="B44" s="20" t="s">
        <v>51</v>
      </c>
      <c r="C44" s="21"/>
      <c r="D44" s="32">
        <f>SUBTOTAL(9,D45)</f>
        <v>480423.56</v>
      </c>
      <c r="E44" s="33">
        <f t="shared" ref="E44:J44" si="10">SUBTOTAL(9,E45)</f>
        <v>384190.59</v>
      </c>
      <c r="F44" s="32">
        <f t="shared" si="10"/>
        <v>864614.15</v>
      </c>
      <c r="G44" s="28">
        <f t="shared" si="10"/>
        <v>0</v>
      </c>
      <c r="H44" s="28">
        <f t="shared" si="10"/>
        <v>0</v>
      </c>
      <c r="I44" s="28">
        <f t="shared" si="10"/>
        <v>0</v>
      </c>
      <c r="J44" s="28">
        <f t="shared" si="10"/>
        <v>0</v>
      </c>
      <c r="K44" s="32">
        <f>SUBTOTAL(9,K45)</f>
        <v>864614.15</v>
      </c>
      <c r="N44" s="30"/>
    </row>
    <row r="45" spans="1:14" ht="63.75" x14ac:dyDescent="0.2">
      <c r="B45" s="25"/>
      <c r="C45" s="15" t="s">
        <v>52</v>
      </c>
      <c r="D45" s="34">
        <v>480423.56</v>
      </c>
      <c r="E45" s="19">
        <v>384190.59</v>
      </c>
      <c r="F45" s="34">
        <f>+D45+E45</f>
        <v>864614.15</v>
      </c>
      <c r="G45" s="28">
        <v>0</v>
      </c>
      <c r="H45" s="28">
        <v>0</v>
      </c>
      <c r="I45" s="28">
        <v>0</v>
      </c>
      <c r="J45" s="28">
        <v>0</v>
      </c>
      <c r="K45" s="16">
        <f t="shared" si="5"/>
        <v>864614.15</v>
      </c>
      <c r="M45" s="30"/>
      <c r="N45" s="18"/>
    </row>
    <row r="46" spans="1:14" s="39" customFormat="1" ht="25.5" x14ac:dyDescent="0.2">
      <c r="A46" s="35"/>
      <c r="B46" s="36"/>
      <c r="C46" s="37" t="s">
        <v>53</v>
      </c>
      <c r="D46" s="38">
        <f>+D10+D16+D25+D35+D37+D42+D44</f>
        <v>34691568.460000001</v>
      </c>
      <c r="E46" s="38">
        <f t="shared" ref="E46:J46" si="11">+E10+E16+E25+E35+E37+E42+E44</f>
        <v>19127968.039999999</v>
      </c>
      <c r="F46" s="38">
        <f t="shared" si="11"/>
        <v>53819536.499999993</v>
      </c>
      <c r="G46" s="38">
        <f>+G10+G16+G25+G35+G37+G42+G44</f>
        <v>24205435.27</v>
      </c>
      <c r="H46" s="38">
        <f t="shared" si="11"/>
        <v>23560413.469999999</v>
      </c>
      <c r="I46" s="38">
        <f t="shared" si="11"/>
        <v>23560413.469999999</v>
      </c>
      <c r="J46" s="38">
        <f t="shared" si="11"/>
        <v>23549543.469999999</v>
      </c>
      <c r="K46" s="38">
        <f>+K10+K16+K25+K35+K37+K42+K44</f>
        <v>30259123.029999994</v>
      </c>
      <c r="L46" s="35"/>
      <c r="N46" s="40"/>
    </row>
    <row r="48" spans="1:14" x14ac:dyDescent="0.2">
      <c r="B48" s="2" t="s">
        <v>54</v>
      </c>
      <c r="F48" s="41"/>
      <c r="G48" s="41"/>
      <c r="H48" s="42"/>
      <c r="I48" s="41"/>
      <c r="J48" s="41"/>
      <c r="K48" s="41"/>
    </row>
    <row r="49" spans="1:12" x14ac:dyDescent="0.2">
      <c r="A49" s="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3"/>
    </row>
    <row r="50" spans="1:12" x14ac:dyDescent="0.2">
      <c r="A50" s="3"/>
      <c r="B50" s="2"/>
      <c r="F50" s="41"/>
      <c r="G50" s="41"/>
      <c r="H50" s="42"/>
      <c r="I50" s="41"/>
      <c r="J50" s="41"/>
      <c r="K50" s="41"/>
      <c r="L50" s="3"/>
    </row>
    <row r="51" spans="1:12" x14ac:dyDescent="0.2">
      <c r="A51" s="3"/>
      <c r="B51" s="2"/>
      <c r="F51" s="41"/>
      <c r="G51" s="41"/>
      <c r="H51" s="42"/>
      <c r="I51" s="41"/>
      <c r="J51" s="41"/>
      <c r="K51" s="41"/>
      <c r="L51" s="3"/>
    </row>
    <row r="52" spans="1:12" s="44" customFormat="1" x14ac:dyDescent="0.2">
      <c r="A52" s="46"/>
      <c r="L52" s="46"/>
    </row>
    <row r="53" spans="1:12" s="44" customFormat="1" x14ac:dyDescent="0.2">
      <c r="D53" s="47"/>
      <c r="E53" s="47"/>
      <c r="F53" s="47"/>
      <c r="G53" s="47"/>
      <c r="H53" s="47"/>
      <c r="I53" s="47"/>
      <c r="J53" s="47"/>
      <c r="K53" s="47"/>
    </row>
    <row r="54" spans="1:12" s="44" customFormat="1" x14ac:dyDescent="0.2"/>
    <row r="55" spans="1:12" s="44" customFormat="1" x14ac:dyDescent="0.2">
      <c r="C55" s="48"/>
      <c r="E55" s="49"/>
      <c r="G55" s="45"/>
      <c r="H55" s="50"/>
      <c r="I55" s="50"/>
      <c r="J55" s="50"/>
      <c r="K55" s="45"/>
    </row>
    <row r="56" spans="1:12" s="44" customFormat="1" x14ac:dyDescent="0.2">
      <c r="C56" s="48"/>
      <c r="G56" s="45"/>
      <c r="H56" s="50"/>
      <c r="I56" s="50"/>
      <c r="J56" s="50"/>
      <c r="K56" s="45"/>
    </row>
    <row r="57" spans="1:12" s="44" customFormat="1" x14ac:dyDescent="0.2">
      <c r="A57" s="46"/>
      <c r="L57" s="46"/>
    </row>
    <row r="58" spans="1:12" s="44" customFormat="1" x14ac:dyDescent="0.2">
      <c r="K58" s="51"/>
    </row>
    <row r="59" spans="1:12" s="44" customFormat="1" x14ac:dyDescent="0.2">
      <c r="A59" s="46"/>
      <c r="L59" s="46"/>
    </row>
    <row r="60" spans="1:12" s="44" customFormat="1" ht="15" x14ac:dyDescent="0.25">
      <c r="D60" s="52"/>
      <c r="E60" s="52"/>
      <c r="F60" s="52"/>
      <c r="G60" s="52"/>
      <c r="H60" s="52"/>
      <c r="I60" s="52"/>
      <c r="J60" s="52"/>
    </row>
    <row r="61" spans="1:12" s="44" customFormat="1" ht="15" x14ac:dyDescent="0.25">
      <c r="D61" s="53"/>
      <c r="E61" s="53"/>
      <c r="F61" s="53"/>
      <c r="G61" s="53"/>
      <c r="H61" s="53"/>
      <c r="I61" s="53"/>
      <c r="J61" s="53"/>
      <c r="K61" s="53"/>
    </row>
    <row r="62" spans="1:12" s="44" customFormat="1" x14ac:dyDescent="0.2">
      <c r="D62" s="54"/>
      <c r="E62" s="54"/>
      <c r="F62" s="54"/>
      <c r="G62" s="54"/>
      <c r="H62" s="54"/>
      <c r="I62" s="54"/>
      <c r="J62" s="54"/>
      <c r="K62" s="54"/>
    </row>
    <row r="63" spans="1:12" s="44" customFormat="1" x14ac:dyDescent="0.2">
      <c r="A63" s="46"/>
      <c r="L63" s="46"/>
    </row>
    <row r="64" spans="1:12" s="44" customFormat="1" x14ac:dyDescent="0.2">
      <c r="A64" s="46"/>
      <c r="L64" s="46"/>
    </row>
    <row r="65" spans="1:13" s="44" customFormat="1" x14ac:dyDescent="0.2">
      <c r="A65" s="46"/>
      <c r="L65" s="46"/>
    </row>
    <row r="66" spans="1:13" s="44" customFormat="1" x14ac:dyDescent="0.2">
      <c r="A66" s="46"/>
      <c r="L66" s="46"/>
    </row>
    <row r="67" spans="1:13" s="44" customFormat="1" x14ac:dyDescent="0.2">
      <c r="A67" s="46"/>
      <c r="L67" s="46"/>
    </row>
    <row r="68" spans="1:13" s="44" customFormat="1" x14ac:dyDescent="0.2">
      <c r="A68" s="46"/>
      <c r="L68" s="46"/>
    </row>
    <row r="69" spans="1:13" s="44" customFormat="1" x14ac:dyDescent="0.2">
      <c r="A69" s="46"/>
      <c r="L69" s="46"/>
    </row>
    <row r="70" spans="1:13" s="44" customFormat="1" x14ac:dyDescent="0.2">
      <c r="A70" s="46"/>
      <c r="L70" s="46"/>
    </row>
    <row r="71" spans="1:13" s="44" customFormat="1" x14ac:dyDescent="0.2">
      <c r="A71" s="46"/>
      <c r="L71" s="46"/>
    </row>
    <row r="72" spans="1:13" x14ac:dyDescent="0.2">
      <c r="A72" s="3"/>
      <c r="L72" s="3"/>
      <c r="M72" s="39"/>
    </row>
    <row r="73" spans="1:13" x14ac:dyDescent="0.2">
      <c r="A73" s="3"/>
      <c r="L73" s="3"/>
      <c r="M73" s="39"/>
    </row>
    <row r="77" spans="1:13" x14ac:dyDescent="0.2">
      <c r="A77" s="3"/>
      <c r="L77" s="3"/>
      <c r="M77" s="39"/>
    </row>
  </sheetData>
  <mergeCells count="16">
    <mergeCell ref="B44:C44"/>
    <mergeCell ref="B49:K49"/>
    <mergeCell ref="H55:J55"/>
    <mergeCell ref="H56:J56"/>
    <mergeCell ref="B10:C10"/>
    <mergeCell ref="B16:C16"/>
    <mergeCell ref="B25:C25"/>
    <mergeCell ref="B35:C35"/>
    <mergeCell ref="B37:C37"/>
    <mergeCell ref="B42:C42"/>
    <mergeCell ref="B1:K1"/>
    <mergeCell ref="B2:K2"/>
    <mergeCell ref="B3:K3"/>
    <mergeCell ref="B7:C9"/>
    <mergeCell ref="D7:J7"/>
    <mergeCell ref="K7:K8"/>
  </mergeCells>
  <printOptions horizontalCentered="1"/>
  <pageMargins left="0.70866141732283472" right="0.70866141732283472" top="0.74803149606299213" bottom="0.74803149606299213" header="0.31496062992125984" footer="0.31496062992125984"/>
  <pageSetup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2017-07-11T21:27:09Z</cp:lastPrinted>
  <dcterms:created xsi:type="dcterms:W3CDTF">2017-07-11T21:21:27Z</dcterms:created>
  <dcterms:modified xsi:type="dcterms:W3CDTF">2017-07-11T21:27:44Z</dcterms:modified>
</cp:coreProperties>
</file>